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555" windowWidth="19440" windowHeight="10320" activeTab="0"/>
  </bookViews>
  <sheets>
    <sheet name="MACHETA PNS" sheetId="1" r:id="rId1"/>
  </sheets>
  <externalReferences>
    <externalReference r:id="rId4"/>
  </externalReferences>
  <definedNames>
    <definedName name="_xlfn.BAHTTEXT" hidden="1">#NAME?</definedName>
    <definedName name="_xlnm.Print_Area" localSheetId="0">'MACHETA PNS'!$A$1:$I$51</definedName>
    <definedName name="_xlnm.Print_Titles" localSheetId="0">'MACHETA PNS'!$1:$7</definedName>
  </definedNames>
  <calcPr fullCalcOnLoad="1"/>
</workbook>
</file>

<file path=xl/sharedStrings.xml><?xml version="1.0" encoding="utf-8"?>
<sst xmlns="http://schemas.openxmlformats.org/spreadsheetml/2006/main" count="61" uniqueCount="54">
  <si>
    <t>mii lei</t>
  </si>
  <si>
    <t xml:space="preserve">                    DENUMIRE INDICATOR</t>
  </si>
  <si>
    <t>Spital</t>
  </si>
  <si>
    <t>Ambulatoriu</t>
  </si>
  <si>
    <t xml:space="preserve">    - medicamente</t>
  </si>
  <si>
    <t xml:space="preserve">    - materiale sanitare</t>
  </si>
  <si>
    <t xml:space="preserve">   -sume pentru evaluarea anuala a bolnavilor cu diabet zaharat ( inclusiv hemoglobina glicata)</t>
  </si>
  <si>
    <t xml:space="preserve">   Programul national de tratament al surditatii prin proteze auditive implantabile (implant cohlear si proteze auditive)</t>
  </si>
  <si>
    <t xml:space="preserve">    Programul national de boli endocrine</t>
  </si>
  <si>
    <t xml:space="preserve">    Programul national de ortopedie</t>
  </si>
  <si>
    <t xml:space="preserve"> Programul national de terapie intensiva a insuficientei hepatice</t>
  </si>
  <si>
    <t>Programul national de sanatate cu scop curativ, din care:</t>
  </si>
  <si>
    <t xml:space="preserve">   -materiale sanitare specifice utilizate in programele nationale cu scop curativ</t>
  </si>
  <si>
    <t>RASPUNDEM DE EXACTITATEA SI CORECTITUDINEA DATELOR TRANSMISE</t>
  </si>
  <si>
    <t>DIRECTOR ECONOMIC,</t>
  </si>
  <si>
    <t>PREŞEDINTE- DIRECTOR GENERAL ,</t>
  </si>
  <si>
    <r>
      <t xml:space="preserve">Total,    
   </t>
    </r>
    <r>
      <rPr>
        <b/>
        <i/>
        <sz val="10"/>
        <rFont val="Arial"/>
        <family val="2"/>
      </rPr>
      <t>din car</t>
    </r>
    <r>
      <rPr>
        <b/>
        <sz val="10"/>
        <rFont val="Arial"/>
        <family val="2"/>
      </rPr>
      <t>e:</t>
    </r>
  </si>
  <si>
    <r>
      <t xml:space="preserve">     </t>
    </r>
    <r>
      <rPr>
        <b/>
        <i/>
        <sz val="10"/>
        <rFont val="Arial"/>
        <family val="2"/>
      </rPr>
      <t>Programul national de supleere a functiei renale la bolnavii cu insuficienta renala cronica</t>
    </r>
  </si>
  <si>
    <t>2=3+4</t>
  </si>
  <si>
    <t>5=6+7</t>
  </si>
  <si>
    <t>Programul national de boli cardiovasculare</t>
  </si>
  <si>
    <t>Programul national de diagnostic si tratament cu ajutorul aparaturii de inalta performanta, din care:</t>
  </si>
  <si>
    <t>Programul national de tratament al bolilor neurologice</t>
  </si>
  <si>
    <t xml:space="preserve"> Programul national de tratament al hemofiliei si talasemiei</t>
  </si>
  <si>
    <t xml:space="preserve"> Programul national detratament pentru boli rare, din care:</t>
  </si>
  <si>
    <t>Programul national de transplant de organe, tesuturi si celule de origine umana</t>
  </si>
  <si>
    <t xml:space="preserve">   Program national  de diabet zaharat, din care:</t>
  </si>
  <si>
    <t xml:space="preserve">         EXECUTIA  PROGRAMELOR NATIONALE DE SANATATE CURATIVE </t>
  </si>
  <si>
    <t xml:space="preserve"> - pompe insulina si materiale consumabile</t>
  </si>
  <si>
    <t>Programul national de sanatate mintala, din care:</t>
  </si>
  <si>
    <t>Programul national de oncologie, din care:</t>
  </si>
  <si>
    <t>Subprogramul de reconstructie mamara dupa afectiuni oncologice prin endoprotezare</t>
  </si>
  <si>
    <t xml:space="preserve">   - Subprogramul de radiologie interventionala, din care: </t>
  </si>
  <si>
    <t xml:space="preserve">  - sevicii medicale</t>
  </si>
  <si>
    <t xml:space="preserve">  - materiale sanitare</t>
  </si>
  <si>
    <t xml:space="preserve">  - medicamente pentru boli cronice cu risc crescut utilizate in programele nationale cu scop curativ</t>
  </si>
  <si>
    <t>LA 30 APRILIE  2017</t>
  </si>
  <si>
    <t>Sume alocate de casa de asigurari  de  sanatate luna curenta - APRILIE 2017</t>
  </si>
  <si>
    <t>Sume alocate de casa de asigurari  de  sanatate cumulat - la data de 30 APRILIE 2017</t>
  </si>
  <si>
    <t>Credite bugetare, aprobate
an 2017</t>
  </si>
  <si>
    <t>Credite bugetare SEM. I
an 2017</t>
  </si>
  <si>
    <r>
      <rPr>
        <b/>
        <sz val="10"/>
        <rFont val="Arial"/>
        <family val="2"/>
      </rPr>
      <t xml:space="preserve">Sume pentru medicamente utilizate in programele nationale cu scop curativ care fac obiectul contractelor de tip </t>
    </r>
    <r>
      <rPr>
        <b/>
        <sz val="11"/>
        <rFont val="Arial"/>
        <family val="2"/>
      </rPr>
      <t>COST VOLUM</t>
    </r>
    <r>
      <rPr>
        <b/>
        <sz val="10"/>
        <rFont val="Arial"/>
        <family val="2"/>
      </rPr>
      <t xml:space="preserve">, </t>
    </r>
    <r>
      <rPr>
        <sz val="10"/>
        <rFont val="Arial"/>
        <family val="2"/>
      </rPr>
      <t>din care:</t>
    </r>
  </si>
  <si>
    <t xml:space="preserve">  -  Subprogramul de tratament medicamentos al bolnavilor cu afectiuni oncologice (adulti si copii)</t>
  </si>
  <si>
    <t xml:space="preserve">  -  Programul national de tratament pentru boli rare</t>
  </si>
  <si>
    <t>TOTAL</t>
  </si>
  <si>
    <t>Subprogramul de tratament medicamentos al bolnavilor cu afectiuni oncologice (adulti si copii)</t>
  </si>
  <si>
    <t>Subprogramul de monitorizare a evolutiei bolii la pacientii cu afectiuni oncologice prin PET-CT (adulti si copii)</t>
  </si>
  <si>
    <t xml:space="preserve">Subprogramul de diagnostic si de monitorizare a bolii reziduale a bolnavilor cu leucemiei acute prin imunofenotipare, examen citogenetic si/sau FISH si examen de biologie moleculara la copii si adulti </t>
  </si>
  <si>
    <t>Subprogramul de radioterapie a bolnavilor cu afectiuni oncologice realizate in regim de spitalizare de zi (adulti si copii)</t>
  </si>
  <si>
    <t xml:space="preserve">   - Subprogramul de diagnostic si tratament al pilepsiei rezistente la tratamentul medicamentos</t>
  </si>
  <si>
    <t xml:space="preserve">  -  Subprogramul de tratament al hidrocefaliei congenitale sau dobandite la copil</t>
  </si>
  <si>
    <t xml:space="preserve">  - Subprogramul de tratament al durerii neuropate prin implant de neurostimulator medular</t>
  </si>
  <si>
    <t>Ec.POP GEORGETA</t>
  </si>
  <si>
    <t>Ec.OLARIU DANIELA</t>
  </si>
</sst>
</file>

<file path=xl/styles.xml><?xml version="1.0" encoding="utf-8"?>
<styleSheet xmlns="http://schemas.openxmlformats.org/spreadsheetml/2006/main">
  <numFmts count="29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 ;[Red]\-#,##0.00\ "/>
    <numFmt numFmtId="181" formatCode="#,##0_ ;[Red]\-#,##0\ 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3" fontId="0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0" fillId="0" borderId="0" xfId="67" applyFont="1" applyFill="1" applyAlignment="1">
      <alignment horizontal="center" wrapText="1"/>
      <protection/>
    </xf>
    <xf numFmtId="0" fontId="21" fillId="0" borderId="0" xfId="67" applyFont="1" applyFill="1">
      <alignment/>
      <protection/>
    </xf>
    <xf numFmtId="0" fontId="22" fillId="0" borderId="0" xfId="67" applyFont="1" applyFill="1" applyAlignment="1">
      <alignment horizontal="right"/>
      <protection/>
    </xf>
    <xf numFmtId="0" fontId="23" fillId="0" borderId="10" xfId="67" applyFont="1" applyFill="1" applyBorder="1" applyAlignment="1" applyProtection="1">
      <alignment horizontal="center" vertical="center" wrapText="1"/>
      <protection/>
    </xf>
    <xf numFmtId="3" fontId="25" fillId="0" borderId="10" xfId="65" applyNumberFormat="1" applyFont="1" applyFill="1" applyBorder="1" applyAlignment="1" applyProtection="1">
      <alignment horizontal="center" vertical="center" wrapText="1"/>
      <protection/>
    </xf>
    <xf numFmtId="0" fontId="24" fillId="0" borderId="10" xfId="67" applyFont="1" applyFill="1" applyBorder="1" applyAlignment="1" applyProtection="1">
      <alignment horizontal="center" vertical="center" wrapText="1"/>
      <protection/>
    </xf>
    <xf numFmtId="4" fontId="27" fillId="0" borderId="10" xfId="62" applyNumberFormat="1" applyFont="1" applyFill="1" applyBorder="1" applyAlignment="1" applyProtection="1">
      <alignment horizontal="right" wrapText="1"/>
      <protection/>
    </xf>
    <xf numFmtId="180" fontId="24" fillId="0" borderId="10" xfId="63" applyNumberFormat="1" applyFont="1" applyFill="1" applyBorder="1" applyAlignment="1">
      <alignment wrapText="1"/>
      <protection/>
    </xf>
    <xf numFmtId="4" fontId="28" fillId="0" borderId="10" xfId="63" applyNumberFormat="1" applyFont="1" applyFill="1" applyBorder="1" applyAlignment="1">
      <alignment wrapText="1"/>
      <protection/>
    </xf>
    <xf numFmtId="4" fontId="27" fillId="0" borderId="10" xfId="67" applyNumberFormat="1" applyFont="1" applyFill="1" applyBorder="1">
      <alignment/>
      <protection/>
    </xf>
    <xf numFmtId="3" fontId="23" fillId="0" borderId="10" xfId="67" applyNumberFormat="1" applyFont="1" applyFill="1" applyBorder="1" applyAlignment="1">
      <alignment vertical="center" wrapText="1"/>
      <protection/>
    </xf>
    <xf numFmtId="4" fontId="27" fillId="0" borderId="10" xfId="63" applyNumberFormat="1" applyFont="1" applyFill="1" applyBorder="1" applyAlignment="1">
      <alignment wrapText="1"/>
      <protection/>
    </xf>
    <xf numFmtId="0" fontId="0" fillId="0" borderId="0" xfId="67" applyFill="1">
      <alignment/>
      <protection/>
    </xf>
    <xf numFmtId="0" fontId="29" fillId="0" borderId="0" xfId="67" applyFont="1" applyFill="1">
      <alignment/>
      <protection/>
    </xf>
    <xf numFmtId="180" fontId="28" fillId="0" borderId="10" xfId="64" applyNumberFormat="1" applyFont="1" applyFill="1" applyBorder="1">
      <alignment/>
      <protection/>
    </xf>
    <xf numFmtId="180" fontId="24" fillId="0" borderId="10" xfId="64" applyNumberFormat="1" applyFont="1" applyFill="1" applyBorder="1">
      <alignment/>
      <protection/>
    </xf>
    <xf numFmtId="0" fontId="24" fillId="0" borderId="0" xfId="67" applyFont="1" applyFill="1">
      <alignment/>
      <protection/>
    </xf>
    <xf numFmtId="0" fontId="28" fillId="0" borderId="0" xfId="67" applyFont="1" applyFill="1">
      <alignment/>
      <protection/>
    </xf>
    <xf numFmtId="4" fontId="27" fillId="0" borderId="10" xfId="67" applyNumberFormat="1" applyFont="1" applyFill="1" applyBorder="1" applyProtection="1">
      <alignment/>
      <protection/>
    </xf>
    <xf numFmtId="4" fontId="29" fillId="0" borderId="10" xfId="67" applyNumberFormat="1" applyFont="1" applyFill="1" applyBorder="1" applyAlignment="1" applyProtection="1">
      <alignment vertical="center" wrapText="1"/>
      <protection/>
    </xf>
    <xf numFmtId="4" fontId="27" fillId="0" borderId="10" xfId="67" applyNumberFormat="1" applyFont="1" applyFill="1" applyBorder="1" applyAlignment="1" applyProtection="1">
      <alignment/>
      <protection locked="0"/>
    </xf>
    <xf numFmtId="4" fontId="29" fillId="0" borderId="10" xfId="67" applyNumberFormat="1" applyFont="1" applyFill="1" applyBorder="1" applyAlignment="1" applyProtection="1">
      <alignment/>
      <protection locked="0"/>
    </xf>
    <xf numFmtId="4" fontId="27" fillId="0" borderId="10" xfId="67" applyNumberFormat="1" applyFont="1" applyFill="1" applyBorder="1" applyAlignment="1" applyProtection="1">
      <alignment vertical="center" wrapText="1"/>
      <protection/>
    </xf>
    <xf numFmtId="4" fontId="26" fillId="0" borderId="10" xfId="67" applyNumberFormat="1" applyFont="1" applyFill="1" applyBorder="1" applyAlignment="1" applyProtection="1">
      <alignment horizontal="right" vertical="center" wrapText="1"/>
      <protection/>
    </xf>
    <xf numFmtId="4" fontId="30" fillId="0" borderId="10" xfId="62" applyNumberFormat="1" applyFont="1" applyFill="1" applyBorder="1" applyAlignment="1">
      <alignment horizontal="center"/>
      <protection/>
    </xf>
    <xf numFmtId="4" fontId="27" fillId="0" borderId="10" xfId="67" applyNumberFormat="1" applyFont="1" applyFill="1" applyBorder="1">
      <alignment/>
      <protection/>
    </xf>
    <xf numFmtId="0" fontId="27" fillId="0" borderId="0" xfId="67" applyFont="1" applyFill="1">
      <alignment/>
      <protection/>
    </xf>
    <xf numFmtId="4" fontId="27" fillId="0" borderId="10" xfId="63" applyNumberFormat="1" applyFont="1" applyFill="1" applyBorder="1" applyAlignment="1">
      <alignment wrapText="1"/>
      <protection/>
    </xf>
    <xf numFmtId="180" fontId="23" fillId="0" borderId="10" xfId="63" applyNumberFormat="1" applyFont="1" applyFill="1" applyBorder="1" applyAlignment="1">
      <alignment wrapText="1"/>
      <protection/>
    </xf>
    <xf numFmtId="4" fontId="27" fillId="0" borderId="10" xfId="67" applyNumberFormat="1" applyFont="1" applyFill="1" applyBorder="1" applyAlignment="1" applyProtection="1">
      <alignment vertical="center" wrapText="1"/>
      <protection/>
    </xf>
    <xf numFmtId="4" fontId="24" fillId="0" borderId="10" xfId="62" applyNumberFormat="1" applyFont="1" applyFill="1" applyBorder="1" applyAlignment="1">
      <alignment horizontal="justify" vertical="center" wrapText="1"/>
      <protection/>
    </xf>
    <xf numFmtId="4" fontId="28" fillId="0" borderId="11" xfId="63" applyNumberFormat="1" applyFont="1" applyFill="1" applyBorder="1" applyAlignment="1">
      <alignment wrapText="1"/>
      <protection/>
    </xf>
    <xf numFmtId="4" fontId="24" fillId="0" borderId="11" xfId="63" applyNumberFormat="1" applyFont="1" applyFill="1" applyBorder="1" applyAlignment="1">
      <alignment wrapText="1"/>
      <protection/>
    </xf>
    <xf numFmtId="3" fontId="20" fillId="0" borderId="0" xfId="65" applyNumberFormat="1" applyFont="1" applyFill="1" applyAlignment="1" applyProtection="1">
      <alignment horizontal="center"/>
      <protection locked="0"/>
    </xf>
    <xf numFmtId="4" fontId="0" fillId="0" borderId="10" xfId="0" applyNumberFormat="1" applyFont="1" applyFill="1" applyBorder="1" applyAlignment="1">
      <alignment horizontal="left" vertical="center" wrapText="1"/>
    </xf>
    <xf numFmtId="180" fontId="23" fillId="24" borderId="12" xfId="63" applyNumberFormat="1" applyFont="1" applyFill="1" applyBorder="1" applyAlignment="1">
      <alignment wrapText="1"/>
      <protection/>
    </xf>
    <xf numFmtId="4" fontId="0" fillId="24" borderId="12" xfId="0" applyNumberFormat="1" applyFont="1" applyFill="1" applyBorder="1" applyAlignment="1">
      <alignment horizontal="left" vertical="center" wrapText="1"/>
    </xf>
    <xf numFmtId="0" fontId="27" fillId="0" borderId="10" xfId="66" applyFont="1" applyFill="1" applyBorder="1" applyAlignment="1" applyProtection="1">
      <alignment horizontal="center"/>
      <protection locked="0"/>
    </xf>
    <xf numFmtId="0" fontId="30" fillId="0" borderId="0" xfId="67" applyFont="1" applyFill="1">
      <alignment/>
      <protection/>
    </xf>
    <xf numFmtId="4" fontId="31" fillId="0" borderId="10" xfId="0" applyNumberFormat="1" applyFont="1" applyFill="1" applyBorder="1" applyAlignment="1">
      <alignment vertical="center" wrapText="1"/>
    </xf>
    <xf numFmtId="0" fontId="23" fillId="0" borderId="10" xfId="67" applyFont="1" applyFill="1" applyBorder="1" applyAlignment="1" applyProtection="1">
      <alignment horizontal="center" vertical="center" wrapText="1"/>
      <protection locked="0"/>
    </xf>
    <xf numFmtId="0" fontId="23" fillId="0" borderId="10" xfId="67" applyFont="1" applyFill="1" applyBorder="1" applyAlignment="1" applyProtection="1">
      <alignment horizontal="center" vertical="center" wrapText="1"/>
      <protection locked="0"/>
    </xf>
    <xf numFmtId="3" fontId="20" fillId="0" borderId="0" xfId="65" applyNumberFormat="1" applyFont="1" applyFill="1" applyAlignment="1" applyProtection="1">
      <alignment horizontal="center" vertical="center" wrapText="1"/>
      <protection/>
    </xf>
    <xf numFmtId="3" fontId="20" fillId="0" borderId="0" xfId="65" applyNumberFormat="1" applyFont="1" applyFill="1" applyAlignment="1" applyProtection="1">
      <alignment horizontal="center"/>
      <protection locked="0"/>
    </xf>
    <xf numFmtId="3" fontId="23" fillId="0" borderId="10" xfId="65" applyNumberFormat="1" applyFont="1" applyFill="1" applyBorder="1" applyAlignment="1" applyProtection="1">
      <alignment horizontal="center" vertical="center" wrapText="1"/>
      <protection/>
    </xf>
    <xf numFmtId="0" fontId="23" fillId="0" borderId="10" xfId="67" applyFont="1" applyFill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0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rmal_! executie la subventii an 2007 final" xfId="62"/>
    <cellStyle name="Normal_BUGET RECTIFICARE OUG 89 VIRARI FINALE" xfId="63"/>
    <cellStyle name="Normal_fila" xfId="64"/>
    <cellStyle name="Normal_Foaie2" xfId="65"/>
    <cellStyle name="Normal_macheta iunie 2009" xfId="66"/>
    <cellStyle name="Normal_Registru1" xfId="67"/>
    <cellStyle name="Note" xfId="68"/>
    <cellStyle name="Output" xfId="69"/>
    <cellStyle name="Percent" xfId="70"/>
    <cellStyle name="Percent 2" xfId="71"/>
    <cellStyle name="Style 1" xfId="72"/>
    <cellStyle name="Title" xfId="73"/>
    <cellStyle name="Total" xfId="74"/>
    <cellStyle name="Warning Text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u\Comunicare\Buget_Creante\DANA\anexa%20ptr%20CA%20BUG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rvicii CB centralizator"/>
      <sheetName val="servicii ca centralizato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I52"/>
  <sheetViews>
    <sheetView tabSelected="1" zoomScalePageLayoutView="0" workbookViewId="0" topLeftCell="A1">
      <pane xSplit="1" ySplit="7" topLeftCell="C3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57" sqref="G57"/>
    </sheetView>
  </sheetViews>
  <sheetFormatPr defaultColWidth="9.140625" defaultRowHeight="12.75"/>
  <cols>
    <col min="1" max="1" width="69.57421875" style="13" customWidth="1"/>
    <col min="2" max="2" width="14.7109375" style="13" customWidth="1"/>
    <col min="3" max="3" width="14.28125" style="13" customWidth="1"/>
    <col min="4" max="4" width="15.57421875" style="13" customWidth="1"/>
    <col min="5" max="5" width="13.421875" style="13" customWidth="1"/>
    <col min="6" max="6" width="13.8515625" style="13" customWidth="1"/>
    <col min="7" max="7" width="15.00390625" style="13" customWidth="1"/>
    <col min="8" max="8" width="13.7109375" style="13" customWidth="1"/>
    <col min="9" max="9" width="17.57421875" style="13" customWidth="1"/>
    <col min="10" max="16384" width="9.140625" style="13" customWidth="1"/>
  </cols>
  <sheetData>
    <row r="1" spans="1:9" ht="16.5">
      <c r="A1" s="43" t="s">
        <v>27</v>
      </c>
      <c r="B1" s="43"/>
      <c r="C1" s="43"/>
      <c r="D1" s="43"/>
      <c r="E1" s="43"/>
      <c r="F1" s="43"/>
      <c r="G1" s="43"/>
      <c r="H1" s="43"/>
      <c r="I1" s="43"/>
    </row>
    <row r="2" spans="1:9" ht="16.5">
      <c r="A2" s="44" t="s">
        <v>36</v>
      </c>
      <c r="B2" s="44"/>
      <c r="C2" s="44"/>
      <c r="D2" s="44"/>
      <c r="E2" s="44"/>
      <c r="F2" s="44"/>
      <c r="G2" s="44"/>
      <c r="H2" s="44"/>
      <c r="I2" s="44"/>
    </row>
    <row r="3" spans="1:9" ht="16.5">
      <c r="A3" s="34"/>
      <c r="B3" s="34"/>
      <c r="C3" s="34"/>
      <c r="D3" s="34"/>
      <c r="E3" s="34"/>
      <c r="F3" s="34"/>
      <c r="G3" s="34"/>
      <c r="H3" s="34"/>
      <c r="I3" s="34"/>
    </row>
    <row r="4" spans="1:9" ht="16.5">
      <c r="A4" s="1"/>
      <c r="B4" s="1"/>
      <c r="C4" s="1"/>
      <c r="D4" s="2"/>
      <c r="E4" s="2"/>
      <c r="F4" s="2"/>
      <c r="G4" s="2"/>
      <c r="H4" s="2"/>
      <c r="I4" s="3" t="s">
        <v>0</v>
      </c>
    </row>
    <row r="5" spans="1:9" ht="38.25" customHeight="1">
      <c r="A5" s="45" t="s">
        <v>1</v>
      </c>
      <c r="B5" s="46" t="s">
        <v>39</v>
      </c>
      <c r="C5" s="46" t="s">
        <v>40</v>
      </c>
      <c r="D5" s="41" t="s">
        <v>37</v>
      </c>
      <c r="E5" s="42"/>
      <c r="F5" s="42"/>
      <c r="G5" s="41" t="s">
        <v>38</v>
      </c>
      <c r="H5" s="42"/>
      <c r="I5" s="42"/>
    </row>
    <row r="6" spans="1:9" ht="25.5">
      <c r="A6" s="45"/>
      <c r="B6" s="46"/>
      <c r="C6" s="46"/>
      <c r="D6" s="4" t="s">
        <v>16</v>
      </c>
      <c r="E6" s="4" t="s">
        <v>2</v>
      </c>
      <c r="F6" s="4" t="s">
        <v>3</v>
      </c>
      <c r="G6" s="4" t="s">
        <v>16</v>
      </c>
      <c r="H6" s="4" t="s">
        <v>2</v>
      </c>
      <c r="I6" s="4" t="s">
        <v>3</v>
      </c>
    </row>
    <row r="7" spans="1:9" ht="12.75">
      <c r="A7" s="5">
        <v>0</v>
      </c>
      <c r="B7" s="6">
        <v>1</v>
      </c>
      <c r="C7" s="6">
        <v>2</v>
      </c>
      <c r="D7" s="6" t="s">
        <v>18</v>
      </c>
      <c r="E7" s="6">
        <v>3</v>
      </c>
      <c r="F7" s="6">
        <v>4</v>
      </c>
      <c r="G7" s="6" t="s">
        <v>19</v>
      </c>
      <c r="H7" s="6">
        <v>6</v>
      </c>
      <c r="I7" s="6">
        <v>7</v>
      </c>
    </row>
    <row r="8" spans="1:9" s="14" customFormat="1" ht="15">
      <c r="A8" s="8" t="s">
        <v>29</v>
      </c>
      <c r="B8" s="10">
        <f>+B9+B10</f>
        <v>0</v>
      </c>
      <c r="C8" s="10">
        <f aca="true" t="shared" si="0" ref="C8:I8">+C9+C10</f>
        <v>0</v>
      </c>
      <c r="D8" s="7">
        <f aca="true" t="shared" si="1" ref="D8:D40">+E8+F8</f>
        <v>0</v>
      </c>
      <c r="E8" s="10">
        <f t="shared" si="0"/>
        <v>0</v>
      </c>
      <c r="F8" s="10">
        <f t="shared" si="0"/>
        <v>0</v>
      </c>
      <c r="G8" s="7">
        <f aca="true" t="shared" si="2" ref="G8:G40">+H8+I8</f>
        <v>0</v>
      </c>
      <c r="H8" s="10">
        <f t="shared" si="0"/>
        <v>0</v>
      </c>
      <c r="I8" s="10">
        <f t="shared" si="0"/>
        <v>0</v>
      </c>
    </row>
    <row r="9" spans="1:9" s="14" customFormat="1" ht="15">
      <c r="A9" s="9" t="s">
        <v>4</v>
      </c>
      <c r="B9" s="10"/>
      <c r="C9" s="10"/>
      <c r="D9" s="7">
        <f t="shared" si="1"/>
        <v>0</v>
      </c>
      <c r="E9" s="10"/>
      <c r="F9" s="10"/>
      <c r="G9" s="7">
        <f t="shared" si="2"/>
        <v>0</v>
      </c>
      <c r="H9" s="10"/>
      <c r="I9" s="10"/>
    </row>
    <row r="10" spans="1:9" s="14" customFormat="1" ht="15">
      <c r="A10" s="9" t="s">
        <v>5</v>
      </c>
      <c r="B10" s="10"/>
      <c r="C10" s="10"/>
      <c r="D10" s="7">
        <f t="shared" si="1"/>
        <v>0</v>
      </c>
      <c r="E10" s="10"/>
      <c r="F10" s="10"/>
      <c r="G10" s="7">
        <f t="shared" si="2"/>
        <v>0</v>
      </c>
      <c r="H10" s="10"/>
      <c r="I10" s="10"/>
    </row>
    <row r="11" spans="1:9" s="14" customFormat="1" ht="26.25">
      <c r="A11" s="8" t="s">
        <v>21</v>
      </c>
      <c r="B11" s="10">
        <f>+B12+B15+B16+B17</f>
        <v>0</v>
      </c>
      <c r="C11" s="10">
        <f aca="true" t="shared" si="3" ref="C11:I11">+C12+C15+C16+C17</f>
        <v>0</v>
      </c>
      <c r="D11" s="10">
        <f t="shared" si="3"/>
        <v>0</v>
      </c>
      <c r="E11" s="10">
        <f t="shared" si="3"/>
        <v>0</v>
      </c>
      <c r="F11" s="10">
        <f t="shared" si="3"/>
        <v>0</v>
      </c>
      <c r="G11" s="10">
        <f t="shared" si="3"/>
        <v>0</v>
      </c>
      <c r="H11" s="10">
        <f t="shared" si="3"/>
        <v>0</v>
      </c>
      <c r="I11" s="10">
        <f t="shared" si="3"/>
        <v>0</v>
      </c>
    </row>
    <row r="12" spans="1:9" s="14" customFormat="1" ht="15">
      <c r="A12" s="35" t="s">
        <v>32</v>
      </c>
      <c r="B12" s="10">
        <f>+B13+B14</f>
        <v>0</v>
      </c>
      <c r="C12" s="10">
        <f aca="true" t="shared" si="4" ref="C12:I12">+C13+C14</f>
        <v>0</v>
      </c>
      <c r="D12" s="10">
        <f t="shared" si="4"/>
        <v>0</v>
      </c>
      <c r="E12" s="10">
        <f t="shared" si="4"/>
        <v>0</v>
      </c>
      <c r="F12" s="10">
        <f t="shared" si="4"/>
        <v>0</v>
      </c>
      <c r="G12" s="10">
        <f t="shared" si="4"/>
        <v>0</v>
      </c>
      <c r="H12" s="10">
        <f t="shared" si="4"/>
        <v>0</v>
      </c>
      <c r="I12" s="10">
        <f t="shared" si="4"/>
        <v>0</v>
      </c>
    </row>
    <row r="13" spans="1:9" s="14" customFormat="1" ht="15">
      <c r="A13" s="35" t="s">
        <v>33</v>
      </c>
      <c r="B13" s="10"/>
      <c r="C13" s="10"/>
      <c r="D13" s="7">
        <f t="shared" si="1"/>
        <v>0</v>
      </c>
      <c r="E13" s="10"/>
      <c r="F13" s="10"/>
      <c r="G13" s="7">
        <f t="shared" si="2"/>
        <v>0</v>
      </c>
      <c r="H13" s="10"/>
      <c r="I13" s="10"/>
    </row>
    <row r="14" spans="1:9" s="14" customFormat="1" ht="15">
      <c r="A14" s="35" t="s">
        <v>34</v>
      </c>
      <c r="B14" s="10"/>
      <c r="C14" s="10"/>
      <c r="D14" s="7">
        <f t="shared" si="1"/>
        <v>0</v>
      </c>
      <c r="E14" s="10"/>
      <c r="F14" s="10"/>
      <c r="G14" s="7">
        <f t="shared" si="2"/>
        <v>0</v>
      </c>
      <c r="H14" s="10"/>
      <c r="I14" s="10"/>
    </row>
    <row r="15" spans="1:9" s="14" customFormat="1" ht="25.5">
      <c r="A15" s="35" t="s">
        <v>49</v>
      </c>
      <c r="B15" s="10"/>
      <c r="C15" s="10"/>
      <c r="D15" s="7">
        <f>+E15+F15</f>
        <v>0</v>
      </c>
      <c r="E15" s="10"/>
      <c r="F15" s="10"/>
      <c r="G15" s="7">
        <f>+H15+I15</f>
        <v>0</v>
      </c>
      <c r="H15" s="10"/>
      <c r="I15" s="10"/>
    </row>
    <row r="16" spans="1:9" s="14" customFormat="1" ht="25.5" customHeight="1">
      <c r="A16" s="35" t="s">
        <v>50</v>
      </c>
      <c r="B16" s="10"/>
      <c r="C16" s="10"/>
      <c r="D16" s="7">
        <f>+E16+F16</f>
        <v>0</v>
      </c>
      <c r="E16" s="10"/>
      <c r="F16" s="10"/>
      <c r="G16" s="7">
        <f>+H16+I16</f>
        <v>0</v>
      </c>
      <c r="H16" s="10"/>
      <c r="I16" s="10"/>
    </row>
    <row r="17" spans="1:9" s="14" customFormat="1" ht="25.5">
      <c r="A17" s="35" t="s">
        <v>51</v>
      </c>
      <c r="B17" s="10"/>
      <c r="C17" s="10"/>
      <c r="D17" s="7">
        <f>+E17+F17</f>
        <v>0</v>
      </c>
      <c r="E17" s="10"/>
      <c r="F17" s="10"/>
      <c r="G17" s="7">
        <f>+H17+I17</f>
        <v>0</v>
      </c>
      <c r="H17" s="10"/>
      <c r="I17" s="10"/>
    </row>
    <row r="18" spans="1:9" s="14" customFormat="1" ht="15">
      <c r="A18" s="31" t="s">
        <v>20</v>
      </c>
      <c r="B18" s="10"/>
      <c r="C18" s="10"/>
      <c r="D18" s="7">
        <f t="shared" si="1"/>
        <v>0</v>
      </c>
      <c r="E18" s="10"/>
      <c r="F18" s="10"/>
      <c r="G18" s="7">
        <f t="shared" si="2"/>
        <v>0</v>
      </c>
      <c r="H18" s="10"/>
      <c r="I18" s="10"/>
    </row>
    <row r="19" spans="1:9" ht="15">
      <c r="A19" s="16" t="s">
        <v>26</v>
      </c>
      <c r="B19" s="23">
        <f>+B20+B21+B22+B23</f>
        <v>16987.46</v>
      </c>
      <c r="C19" s="23">
        <f aca="true" t="shared" si="5" ref="C19:I19">+C20+C21+C22+C23</f>
        <v>9936.89</v>
      </c>
      <c r="D19" s="23">
        <f t="shared" si="5"/>
        <v>1745.05</v>
      </c>
      <c r="E19" s="23">
        <f t="shared" si="5"/>
        <v>0</v>
      </c>
      <c r="F19" s="23">
        <f t="shared" si="5"/>
        <v>1745.05</v>
      </c>
      <c r="G19" s="23">
        <f t="shared" si="5"/>
        <v>6727.51</v>
      </c>
      <c r="H19" s="23">
        <f t="shared" si="5"/>
        <v>0</v>
      </c>
      <c r="I19" s="23">
        <f t="shared" si="5"/>
        <v>6727.51</v>
      </c>
    </row>
    <row r="20" spans="1:9" ht="15">
      <c r="A20" s="15" t="s">
        <v>4</v>
      </c>
      <c r="B20" s="19">
        <v>14755.85</v>
      </c>
      <c r="C20" s="19">
        <v>8813.76</v>
      </c>
      <c r="D20" s="7">
        <f t="shared" si="1"/>
        <v>1552.23</v>
      </c>
      <c r="E20" s="19"/>
      <c r="F20" s="19">
        <v>1552.23</v>
      </c>
      <c r="G20" s="7">
        <f t="shared" si="2"/>
        <v>5978.08</v>
      </c>
      <c r="H20" s="19"/>
      <c r="I20" s="19">
        <v>5978.08</v>
      </c>
    </row>
    <row r="21" spans="1:9" ht="15">
      <c r="A21" s="15" t="s">
        <v>5</v>
      </c>
      <c r="B21" s="19">
        <v>2229.61</v>
      </c>
      <c r="C21" s="19">
        <v>1121.13</v>
      </c>
      <c r="D21" s="7">
        <f t="shared" si="1"/>
        <v>192.82</v>
      </c>
      <c r="E21" s="19"/>
      <c r="F21" s="19">
        <v>192.82</v>
      </c>
      <c r="G21" s="7">
        <f t="shared" si="2"/>
        <v>749.43</v>
      </c>
      <c r="H21" s="19"/>
      <c r="I21" s="19">
        <v>749.43</v>
      </c>
    </row>
    <row r="22" spans="1:9" ht="26.25">
      <c r="A22" s="9" t="s">
        <v>6</v>
      </c>
      <c r="B22" s="19"/>
      <c r="C22" s="19"/>
      <c r="D22" s="7">
        <f t="shared" si="1"/>
        <v>0</v>
      </c>
      <c r="E22" s="19"/>
      <c r="F22" s="19"/>
      <c r="G22" s="7">
        <f t="shared" si="2"/>
        <v>0</v>
      </c>
      <c r="H22" s="19"/>
      <c r="I22" s="19"/>
    </row>
    <row r="23" spans="1:9" ht="15">
      <c r="A23" s="32" t="s">
        <v>28</v>
      </c>
      <c r="B23" s="19">
        <v>2</v>
      </c>
      <c r="C23" s="19">
        <v>2</v>
      </c>
      <c r="D23" s="7">
        <f t="shared" si="1"/>
        <v>0</v>
      </c>
      <c r="E23" s="19"/>
      <c r="F23" s="19"/>
      <c r="G23" s="7">
        <f t="shared" si="2"/>
        <v>0</v>
      </c>
      <c r="H23" s="19"/>
      <c r="I23" s="19"/>
    </row>
    <row r="24" spans="1:9" ht="15">
      <c r="A24" s="33" t="s">
        <v>30</v>
      </c>
      <c r="B24" s="19">
        <f>+B25+B26+B27+B28+B29</f>
        <v>6286.85</v>
      </c>
      <c r="C24" s="19">
        <f aca="true" t="shared" si="6" ref="C24:I24">+C25+C26+C27+C28+C29</f>
        <v>3510.8</v>
      </c>
      <c r="D24" s="19">
        <f t="shared" si="6"/>
        <v>400.05</v>
      </c>
      <c r="E24" s="19">
        <f t="shared" si="6"/>
        <v>0</v>
      </c>
      <c r="F24" s="19">
        <f t="shared" si="6"/>
        <v>400.05</v>
      </c>
      <c r="G24" s="19">
        <f t="shared" si="6"/>
        <v>2110.85</v>
      </c>
      <c r="H24" s="19">
        <f t="shared" si="6"/>
        <v>442.32</v>
      </c>
      <c r="I24" s="19">
        <f t="shared" si="6"/>
        <v>1668.53</v>
      </c>
    </row>
    <row r="25" spans="1:9" ht="25.5">
      <c r="A25" s="40" t="s">
        <v>45</v>
      </c>
      <c r="B25" s="20">
        <v>6286.85</v>
      </c>
      <c r="C25" s="20">
        <v>3510.8</v>
      </c>
      <c r="D25" s="30">
        <f>+E25+F25</f>
        <v>400.05</v>
      </c>
      <c r="E25" s="21"/>
      <c r="F25" s="12">
        <v>400.05</v>
      </c>
      <c r="G25" s="7">
        <f t="shared" si="2"/>
        <v>2110.85</v>
      </c>
      <c r="H25" s="21">
        <v>442.32</v>
      </c>
      <c r="I25" s="22">
        <v>1668.53</v>
      </c>
    </row>
    <row r="26" spans="1:9" ht="25.5">
      <c r="A26" s="40" t="s">
        <v>46</v>
      </c>
      <c r="B26" s="20"/>
      <c r="C26" s="20"/>
      <c r="D26" s="30">
        <f>+E26+F26</f>
        <v>0</v>
      </c>
      <c r="E26" s="21"/>
      <c r="F26" s="12"/>
      <c r="G26" s="7">
        <f t="shared" si="2"/>
        <v>0</v>
      </c>
      <c r="H26" s="21"/>
      <c r="I26" s="22"/>
    </row>
    <row r="27" spans="1:9" ht="25.5">
      <c r="A27" s="40" t="s">
        <v>31</v>
      </c>
      <c r="B27" s="20"/>
      <c r="C27" s="20"/>
      <c r="D27" s="30">
        <f>+E27+F27</f>
        <v>0</v>
      </c>
      <c r="E27" s="21"/>
      <c r="F27" s="12"/>
      <c r="G27" s="7">
        <f t="shared" si="2"/>
        <v>0</v>
      </c>
      <c r="H27" s="21"/>
      <c r="I27" s="22"/>
    </row>
    <row r="28" spans="1:9" ht="38.25">
      <c r="A28" s="40" t="s">
        <v>47</v>
      </c>
      <c r="B28" s="20"/>
      <c r="C28" s="20"/>
      <c r="D28" s="30">
        <f>+E28+F28</f>
        <v>0</v>
      </c>
      <c r="E28" s="21"/>
      <c r="F28" s="12"/>
      <c r="G28" s="7">
        <f t="shared" si="2"/>
        <v>0</v>
      </c>
      <c r="H28" s="21"/>
      <c r="I28" s="22"/>
    </row>
    <row r="29" spans="1:9" ht="25.5">
      <c r="A29" s="40" t="s">
        <v>48</v>
      </c>
      <c r="B29" s="20"/>
      <c r="C29" s="20"/>
      <c r="D29" s="30">
        <f>+E29+F29</f>
        <v>0</v>
      </c>
      <c r="E29" s="21"/>
      <c r="F29" s="12"/>
      <c r="G29" s="7">
        <f t="shared" si="2"/>
        <v>0</v>
      </c>
      <c r="H29" s="21"/>
      <c r="I29" s="22"/>
    </row>
    <row r="30" spans="1:9" ht="15">
      <c r="A30" s="8" t="s">
        <v>24</v>
      </c>
      <c r="B30" s="30">
        <f>+B31+B32</f>
        <v>303.07</v>
      </c>
      <c r="C30" s="30">
        <f aca="true" t="shared" si="7" ref="C30:I30">+C31+C32</f>
        <v>220.64</v>
      </c>
      <c r="D30" s="7">
        <f t="shared" si="1"/>
        <v>18.04</v>
      </c>
      <c r="E30" s="30">
        <f t="shared" si="7"/>
        <v>0</v>
      </c>
      <c r="F30" s="30">
        <f t="shared" si="7"/>
        <v>18.04</v>
      </c>
      <c r="G30" s="7">
        <f t="shared" si="2"/>
        <v>162.11</v>
      </c>
      <c r="H30" s="30">
        <f t="shared" si="7"/>
        <v>86.94</v>
      </c>
      <c r="I30" s="30">
        <f t="shared" si="7"/>
        <v>75.17</v>
      </c>
    </row>
    <row r="31" spans="1:9" ht="15">
      <c r="A31" s="9" t="s">
        <v>4</v>
      </c>
      <c r="B31" s="20">
        <v>303.07</v>
      </c>
      <c r="C31" s="20">
        <v>220.64</v>
      </c>
      <c r="D31" s="7">
        <f t="shared" si="1"/>
        <v>18.04</v>
      </c>
      <c r="E31" s="21"/>
      <c r="F31" s="12">
        <v>18.04</v>
      </c>
      <c r="G31" s="7">
        <f t="shared" si="2"/>
        <v>162.11</v>
      </c>
      <c r="H31" s="21">
        <v>86.94</v>
      </c>
      <c r="I31" s="22">
        <v>75.17</v>
      </c>
    </row>
    <row r="32" spans="1:9" ht="15">
      <c r="A32" s="9" t="s">
        <v>5</v>
      </c>
      <c r="B32" s="20"/>
      <c r="C32" s="20"/>
      <c r="D32" s="7">
        <f t="shared" si="1"/>
        <v>0</v>
      </c>
      <c r="E32" s="21"/>
      <c r="F32" s="12"/>
      <c r="G32" s="7">
        <f t="shared" si="2"/>
        <v>0</v>
      </c>
      <c r="H32" s="21"/>
      <c r="I32" s="22"/>
    </row>
    <row r="33" spans="1:9" ht="15">
      <c r="A33" s="8" t="s">
        <v>22</v>
      </c>
      <c r="B33" s="20"/>
      <c r="C33" s="20"/>
      <c r="D33" s="7">
        <f t="shared" si="1"/>
        <v>0</v>
      </c>
      <c r="E33" s="21"/>
      <c r="F33" s="12"/>
      <c r="G33" s="7">
        <f t="shared" si="2"/>
        <v>0</v>
      </c>
      <c r="H33" s="21"/>
      <c r="I33" s="22"/>
    </row>
    <row r="34" spans="1:9" ht="15">
      <c r="A34" s="8" t="s">
        <v>23</v>
      </c>
      <c r="B34" s="20">
        <v>398.85</v>
      </c>
      <c r="C34" s="20">
        <v>190.19</v>
      </c>
      <c r="D34" s="7">
        <f t="shared" si="1"/>
        <v>21.31</v>
      </c>
      <c r="E34" s="21">
        <v>21.31</v>
      </c>
      <c r="F34" s="12"/>
      <c r="G34" s="7">
        <f t="shared" si="2"/>
        <v>107.16</v>
      </c>
      <c r="H34" s="21">
        <v>107.16</v>
      </c>
      <c r="I34" s="22"/>
    </row>
    <row r="35" spans="1:9" ht="26.25">
      <c r="A35" s="29" t="s">
        <v>25</v>
      </c>
      <c r="B35" s="20">
        <v>456.48</v>
      </c>
      <c r="C35" s="20">
        <v>252.21</v>
      </c>
      <c r="D35" s="7">
        <f t="shared" si="1"/>
        <v>42.88</v>
      </c>
      <c r="E35" s="21"/>
      <c r="F35" s="12">
        <v>42.88</v>
      </c>
      <c r="G35" s="7">
        <f t="shared" si="2"/>
        <v>162.09</v>
      </c>
      <c r="H35" s="21">
        <v>0</v>
      </c>
      <c r="I35" s="22">
        <v>162.09</v>
      </c>
    </row>
    <row r="36" spans="1:9" ht="26.25">
      <c r="A36" s="8" t="s">
        <v>7</v>
      </c>
      <c r="B36" s="20"/>
      <c r="C36" s="20"/>
      <c r="D36" s="7">
        <f>+E36+F36</f>
        <v>0</v>
      </c>
      <c r="E36" s="21"/>
      <c r="F36" s="12"/>
      <c r="G36" s="7">
        <f t="shared" si="2"/>
        <v>0</v>
      </c>
      <c r="H36" s="21"/>
      <c r="I36" s="22"/>
    </row>
    <row r="37" spans="1:9" ht="15">
      <c r="A37" s="8" t="s">
        <v>8</v>
      </c>
      <c r="B37" s="20"/>
      <c r="C37" s="20"/>
      <c r="D37" s="7">
        <f t="shared" si="1"/>
        <v>0</v>
      </c>
      <c r="E37" s="21"/>
      <c r="F37" s="12"/>
      <c r="G37" s="7">
        <f t="shared" si="2"/>
        <v>0</v>
      </c>
      <c r="H37" s="21"/>
      <c r="I37" s="22"/>
    </row>
    <row r="38" spans="1:9" ht="15">
      <c r="A38" s="8" t="s">
        <v>9</v>
      </c>
      <c r="B38" s="20">
        <v>770.88</v>
      </c>
      <c r="C38" s="20">
        <v>317.08</v>
      </c>
      <c r="D38" s="7">
        <f t="shared" si="1"/>
        <v>39.8</v>
      </c>
      <c r="E38" s="21">
        <v>39.8</v>
      </c>
      <c r="F38" s="12"/>
      <c r="G38" s="7">
        <f t="shared" si="2"/>
        <v>221.68</v>
      </c>
      <c r="H38" s="21">
        <v>221.68</v>
      </c>
      <c r="I38" s="22"/>
    </row>
    <row r="39" spans="1:9" ht="25.5">
      <c r="A39" s="11" t="s">
        <v>17</v>
      </c>
      <c r="B39" s="24">
        <v>12396.23</v>
      </c>
      <c r="C39" s="24">
        <v>7022.52</v>
      </c>
      <c r="D39" s="7">
        <f t="shared" si="1"/>
        <v>1129.38</v>
      </c>
      <c r="E39" s="24">
        <v>73.9</v>
      </c>
      <c r="F39" s="24">
        <v>1055.48</v>
      </c>
      <c r="G39" s="7">
        <f t="shared" si="2"/>
        <v>3747.19</v>
      </c>
      <c r="H39" s="24">
        <v>263.86</v>
      </c>
      <c r="I39" s="24">
        <v>3483.33</v>
      </c>
    </row>
    <row r="40" spans="1:9" ht="15">
      <c r="A40" s="8" t="s">
        <v>10</v>
      </c>
      <c r="B40" s="19"/>
      <c r="C40" s="19"/>
      <c r="D40" s="7">
        <f t="shared" si="1"/>
        <v>0</v>
      </c>
      <c r="E40" s="19"/>
      <c r="F40" s="19"/>
      <c r="G40" s="7">
        <f t="shared" si="2"/>
        <v>0</v>
      </c>
      <c r="H40" s="19"/>
      <c r="I40" s="19"/>
    </row>
    <row r="41" spans="1:9" ht="27.75">
      <c r="A41" s="36" t="s">
        <v>41</v>
      </c>
      <c r="B41" s="7">
        <f aca="true" t="shared" si="8" ref="B41:I41">+B42+B43</f>
        <v>4439.26</v>
      </c>
      <c r="C41" s="7">
        <f t="shared" si="8"/>
        <v>947</v>
      </c>
      <c r="D41" s="7">
        <f t="shared" si="8"/>
        <v>165.26</v>
      </c>
      <c r="E41" s="7">
        <f t="shared" si="8"/>
        <v>0</v>
      </c>
      <c r="F41" s="7">
        <f t="shared" si="8"/>
        <v>165.26</v>
      </c>
      <c r="G41" s="7">
        <f t="shared" si="8"/>
        <v>602.26</v>
      </c>
      <c r="H41" s="7">
        <f t="shared" si="8"/>
        <v>0</v>
      </c>
      <c r="I41" s="7">
        <f t="shared" si="8"/>
        <v>602.26</v>
      </c>
    </row>
    <row r="42" spans="1:9" ht="25.5">
      <c r="A42" s="37" t="s">
        <v>42</v>
      </c>
      <c r="B42" s="19">
        <v>4439.26</v>
      </c>
      <c r="C42" s="19">
        <v>947</v>
      </c>
      <c r="D42" s="7">
        <f>+E42+F42</f>
        <v>165.26</v>
      </c>
      <c r="E42" s="19"/>
      <c r="F42" s="19">
        <v>165.26</v>
      </c>
      <c r="G42" s="7">
        <f>+H42+I42</f>
        <v>602.26</v>
      </c>
      <c r="H42" s="19"/>
      <c r="I42" s="19">
        <v>602.26</v>
      </c>
    </row>
    <row r="43" spans="1:9" ht="15">
      <c r="A43" s="37" t="s">
        <v>43</v>
      </c>
      <c r="B43" s="19"/>
      <c r="C43" s="19"/>
      <c r="D43" s="7"/>
      <c r="E43" s="19"/>
      <c r="F43" s="19"/>
      <c r="G43" s="7"/>
      <c r="H43" s="19"/>
      <c r="I43" s="19"/>
    </row>
    <row r="44" spans="1:9" s="27" customFormat="1" ht="15">
      <c r="A44" s="25" t="s">
        <v>11</v>
      </c>
      <c r="B44" s="26">
        <f>+B8+B11+B18+B19+B24+B30+B33+B34+B35+B36+B37+B38+B39+B40</f>
        <v>37599.81999999999</v>
      </c>
      <c r="C44" s="26">
        <f aca="true" t="shared" si="9" ref="C44:I44">+C8+C11+C18+C19+C24+C30+C33+C34+C35+C36+C37+C38+C39+C40</f>
        <v>21450.329999999998</v>
      </c>
      <c r="D44" s="26">
        <f t="shared" si="9"/>
        <v>3396.51</v>
      </c>
      <c r="E44" s="26">
        <f t="shared" si="9"/>
        <v>135.01</v>
      </c>
      <c r="F44" s="26">
        <f t="shared" si="9"/>
        <v>3261.5</v>
      </c>
      <c r="G44" s="26">
        <f t="shared" si="9"/>
        <v>13238.590000000002</v>
      </c>
      <c r="H44" s="26">
        <f t="shared" si="9"/>
        <v>1121.96</v>
      </c>
      <c r="I44" s="26">
        <f t="shared" si="9"/>
        <v>12116.630000000001</v>
      </c>
    </row>
    <row r="45" spans="1:9" s="27" customFormat="1" ht="30" customHeight="1">
      <c r="A45" s="28" t="s">
        <v>35</v>
      </c>
      <c r="B45" s="26">
        <f>+B9+B20+B31+B33+B34+B35+B37+B25</f>
        <v>22201.1</v>
      </c>
      <c r="C45" s="26">
        <f aca="true" t="shared" si="10" ref="C45:I45">+C9+C20+C31+C33+C34+C35+C37+C25</f>
        <v>12987.599999999999</v>
      </c>
      <c r="D45" s="26">
        <f t="shared" si="10"/>
        <v>2034.51</v>
      </c>
      <c r="E45" s="26">
        <f t="shared" si="10"/>
        <v>21.31</v>
      </c>
      <c r="F45" s="26">
        <f t="shared" si="10"/>
        <v>2013.2</v>
      </c>
      <c r="G45" s="26">
        <f t="shared" si="10"/>
        <v>8520.289999999999</v>
      </c>
      <c r="H45" s="26">
        <f t="shared" si="10"/>
        <v>636.42</v>
      </c>
      <c r="I45" s="26">
        <f t="shared" si="10"/>
        <v>7883.87</v>
      </c>
    </row>
    <row r="46" spans="1:9" s="27" customFormat="1" ht="30">
      <c r="A46" s="28" t="s">
        <v>12</v>
      </c>
      <c r="B46" s="28">
        <f aca="true" t="shared" si="11" ref="B46:I46">+B10+B18+B21+B32+B36+B38+B40+B23+B27+B14+B15+B16+B17</f>
        <v>3002.4900000000002</v>
      </c>
      <c r="C46" s="28">
        <f t="shared" si="11"/>
        <v>1440.21</v>
      </c>
      <c r="D46" s="28">
        <f t="shared" si="11"/>
        <v>232.62</v>
      </c>
      <c r="E46" s="28">
        <f t="shared" si="11"/>
        <v>39.8</v>
      </c>
      <c r="F46" s="28">
        <f t="shared" si="11"/>
        <v>192.82</v>
      </c>
      <c r="G46" s="28">
        <f t="shared" si="11"/>
        <v>971.1099999999999</v>
      </c>
      <c r="H46" s="28">
        <f t="shared" si="11"/>
        <v>221.68</v>
      </c>
      <c r="I46" s="28">
        <f t="shared" si="11"/>
        <v>749.43</v>
      </c>
    </row>
    <row r="47" spans="1:9" s="27" customFormat="1" ht="15">
      <c r="A47" s="38" t="s">
        <v>44</v>
      </c>
      <c r="B47" s="28">
        <f>+B44+B41</f>
        <v>42039.079999999994</v>
      </c>
      <c r="C47" s="28">
        <f aca="true" t="shared" si="12" ref="C47:I47">+C44+C41</f>
        <v>22397.329999999998</v>
      </c>
      <c r="D47" s="28">
        <f t="shared" si="12"/>
        <v>3561.7700000000004</v>
      </c>
      <c r="E47" s="28">
        <f t="shared" si="12"/>
        <v>135.01</v>
      </c>
      <c r="F47" s="28">
        <f t="shared" si="12"/>
        <v>3426.76</v>
      </c>
      <c r="G47" s="28">
        <f t="shared" si="12"/>
        <v>13840.850000000002</v>
      </c>
      <c r="H47" s="28">
        <f t="shared" si="12"/>
        <v>1121.96</v>
      </c>
      <c r="I47" s="28">
        <f t="shared" si="12"/>
        <v>12718.890000000001</v>
      </c>
    </row>
    <row r="48" ht="12" customHeight="1">
      <c r="A48" s="17" t="s">
        <v>13</v>
      </c>
    </row>
    <row r="49" ht="12.75">
      <c r="A49" s="17"/>
    </row>
    <row r="50" spans="1:8" ht="14.25">
      <c r="A50" s="39" t="s">
        <v>15</v>
      </c>
      <c r="B50" s="14"/>
      <c r="C50" s="14"/>
      <c r="D50" s="14"/>
      <c r="E50" s="14"/>
      <c r="F50" s="14"/>
      <c r="G50" s="39" t="s">
        <v>14</v>
      </c>
      <c r="H50" s="14"/>
    </row>
    <row r="51" spans="1:7" ht="12.75">
      <c r="A51" s="13" t="s">
        <v>52</v>
      </c>
      <c r="G51" s="13" t="s">
        <v>53</v>
      </c>
    </row>
    <row r="52" ht="12.75">
      <c r="H52" s="18"/>
    </row>
  </sheetData>
  <sheetProtection/>
  <mergeCells count="7">
    <mergeCell ref="D5:F5"/>
    <mergeCell ref="G5:I5"/>
    <mergeCell ref="A1:I1"/>
    <mergeCell ref="A2:I2"/>
    <mergeCell ref="A5:A6"/>
    <mergeCell ref="C5:C6"/>
    <mergeCell ref="B5:B6"/>
  </mergeCells>
  <printOptions horizontalCentered="1" verticalCentered="1"/>
  <pageMargins left="0.1968503937007874" right="0.1968503937007874" top="0" bottom="0" header="0" footer="0"/>
  <pageSetup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Nicoleta NITA</dc:creator>
  <cp:keywords/>
  <dc:description/>
  <cp:lastModifiedBy>Livia</cp:lastModifiedBy>
  <cp:lastPrinted>2017-05-16T08:36:19Z</cp:lastPrinted>
  <dcterms:created xsi:type="dcterms:W3CDTF">2012-06-13T12:28:57Z</dcterms:created>
  <dcterms:modified xsi:type="dcterms:W3CDTF">2017-05-16T08:52:05Z</dcterms:modified>
  <cp:category/>
  <cp:version/>
  <cp:contentType/>
  <cp:contentStatus/>
</cp:coreProperties>
</file>